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bleckmann\Downloads\"/>
    </mc:Choice>
  </mc:AlternateContent>
  <xr:revisionPtr revIDLastSave="0" documentId="13_ncr:1_{51E2C422-05DC-4514-BBEA-F9D4B3E9746B}" xr6:coauthVersionLast="36" xr6:coauthVersionMax="45" xr10:uidLastSave="{00000000-0000-0000-0000-000000000000}"/>
  <bookViews>
    <workbookView xWindow="35172" yWindow="1668" windowWidth="21636" windowHeight="12408" xr2:uid="{00000000-000D-0000-FFFF-FFFF00000000}"/>
  </bookViews>
  <sheets>
    <sheet name="Firmenwagenrechner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2" l="1"/>
  <c r="E37" i="2"/>
  <c r="C32" i="2" l="1"/>
  <c r="C30" i="2"/>
  <c r="C29" i="2"/>
  <c r="C25" i="2"/>
  <c r="C27" i="2"/>
  <c r="H29" i="2" l="1"/>
  <c r="E29" i="2"/>
  <c r="E21" i="2"/>
  <c r="E20" i="2"/>
  <c r="F30" i="2" s="1"/>
  <c r="E19" i="2"/>
  <c r="F24" i="2" s="1"/>
  <c r="E30" i="2" l="1"/>
  <c r="E36" i="2" s="1"/>
  <c r="H30" i="2"/>
  <c r="H36" i="2" s="1"/>
  <c r="F25" i="2"/>
  <c r="I25" i="2"/>
  <c r="I30" i="2"/>
  <c r="H24" i="2"/>
  <c r="H34" i="2" s="1"/>
  <c r="H25" i="2"/>
  <c r="I24" i="2"/>
  <c r="E24" i="2"/>
  <c r="E34" i="2" s="1"/>
  <c r="E25" i="2"/>
  <c r="I27" i="2" l="1"/>
  <c r="H27" i="2"/>
  <c r="I32" i="2" s="1"/>
  <c r="F27" i="2"/>
  <c r="E27" i="2"/>
  <c r="F32" i="2" l="1"/>
  <c r="E32" i="2"/>
  <c r="E35" i="2" s="1"/>
  <c r="H32" i="2"/>
  <c r="H35" i="2" s="1"/>
</calcChain>
</file>

<file path=xl/sharedStrings.xml><?xml version="1.0" encoding="utf-8"?>
<sst xmlns="http://schemas.openxmlformats.org/spreadsheetml/2006/main" count="21" uniqueCount="21">
  <si>
    <t xml:space="preserve">0,002 % Methode </t>
  </si>
  <si>
    <t xml:space="preserve">0,03 % Methode </t>
  </si>
  <si>
    <t>Nutzungswert für die Privatnutzung</t>
  </si>
  <si>
    <t>laut Angabe</t>
  </si>
  <si>
    <t>Inländischer Bruttolistenpreis Kraftfahrzeug</t>
  </si>
  <si>
    <t>Firmenwagenrechner</t>
  </si>
  <si>
    <t>Entfernungskilometer zwischen Wohnung und Arbeitstätte</t>
  </si>
  <si>
    <t>Personalnummer:</t>
  </si>
  <si>
    <t>Mitarbeiter:</t>
  </si>
  <si>
    <t>Alle Berechnungen ohne Gewähr</t>
  </si>
  <si>
    <t>Gerundeter anzusetzender Bruttolistenpreis</t>
  </si>
  <si>
    <t>Gerundete anzusetzende Entfernungskilometer</t>
  </si>
  <si>
    <t>Private Kostenbeteiligung des Arbeitnehmers</t>
  </si>
  <si>
    <t>Pauschalversteuerte Beteiligung des Arbeitgebers</t>
  </si>
  <si>
    <t>Anzusetzende tatsächliche Arbeitstage im Monat</t>
  </si>
  <si>
    <r>
      <t>Tatsächliche Arbeitstage im Monat (</t>
    </r>
    <r>
      <rPr>
        <i/>
        <sz val="10"/>
        <color rgb="FF2E5D7F"/>
        <rFont val="Calibri"/>
        <family val="2"/>
        <scheme val="minor"/>
      </rPr>
      <t>nur für 0,002% Methode</t>
    </r>
    <r>
      <rPr>
        <sz val="10"/>
        <color rgb="FF2E5D7F"/>
        <rFont val="Calibri"/>
        <family val="2"/>
        <scheme val="minor"/>
      </rPr>
      <t>)</t>
    </r>
  </si>
  <si>
    <t xml:space="preserve"> laut Angabe</t>
  </si>
  <si>
    <t xml:space="preserve">LA 0059: Sachbezug KFZ 1%-Regelung </t>
  </si>
  <si>
    <t>LA 0083: Sachbezug KM-Geld</t>
  </si>
  <si>
    <t>LA 0071: PKW Nutzung 15% Pauschal</t>
  </si>
  <si>
    <t>LA 0511: KFZ-Privatanteil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</si>
</sst>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_-* #,##0\ &quot;€&quot;_-;\-* #,##0\ &quot;€&quot;_-;_-* &quot;-&quot;??\ &quot;€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2E5D7F"/>
      <name val="Calibri"/>
      <family val="2"/>
      <scheme val="minor"/>
    </font>
    <font>
      <b/>
      <sz val="14"/>
      <color rgb="FF2E5D7F"/>
      <name val="Calibri"/>
      <family val="2"/>
      <scheme val="minor"/>
    </font>
    <font>
      <sz val="10"/>
      <color rgb="FF2E5D7F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2E5D7F"/>
      <name val="Calibri"/>
      <family val="2"/>
      <scheme val="minor"/>
    </font>
    <font>
      <i/>
      <sz val="10"/>
      <color rgb="FF2E5D7F"/>
      <name val="Calibri"/>
      <family val="2"/>
      <scheme val="minor"/>
    </font>
    <font>
      <b/>
      <i/>
      <sz val="10"/>
      <color rgb="FF2E5D7F"/>
      <name val="Calibri"/>
      <family val="2"/>
      <scheme val="minor"/>
    </font>
    <font>
      <b/>
      <u val="double"/>
      <sz val="10"/>
      <color rgb="FF2E5D7F"/>
      <name val="Calibri"/>
      <family val="2"/>
      <scheme val="minor"/>
    </font>
    <font>
      <b/>
      <sz val="6"/>
      <color rgb="FF2E5D7F"/>
      <name val="Calibri"/>
      <family val="2"/>
      <scheme val="minor"/>
    </font>
    <font>
      <sz val="8"/>
      <color rgb="FF000000"/>
      <name val="Segoe UI"/>
      <family val="2"/>
    </font>
    <font>
      <sz val="7"/>
      <color rgb="FF2E5D7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BA0D9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thin">
        <color rgb="FFA9D1ED"/>
      </bottom>
      <diagonal/>
    </border>
    <border>
      <left/>
      <right style="thin">
        <color rgb="FFA9D1ED"/>
      </right>
      <top/>
      <bottom/>
      <diagonal/>
    </border>
    <border>
      <left/>
      <right style="thin">
        <color rgb="FF4BA0D9"/>
      </right>
      <top/>
      <bottom/>
      <diagonal/>
    </border>
    <border>
      <left/>
      <right style="thin">
        <color rgb="FFA9D1ED"/>
      </right>
      <top/>
      <bottom style="thin">
        <color rgb="FFA9D1ED"/>
      </bottom>
      <diagonal/>
    </border>
    <border>
      <left style="thin">
        <color rgb="FF4BA0D9"/>
      </left>
      <right/>
      <top style="thin">
        <color rgb="FF4BA0D9"/>
      </top>
      <bottom/>
      <diagonal/>
    </border>
    <border>
      <left/>
      <right/>
      <top style="thin">
        <color rgb="FF4BA0D9"/>
      </top>
      <bottom/>
      <diagonal/>
    </border>
    <border>
      <left/>
      <right style="thin">
        <color rgb="FF4BA0D9"/>
      </right>
      <top style="thin">
        <color rgb="FF4BA0D9"/>
      </top>
      <bottom/>
      <diagonal/>
    </border>
    <border>
      <left style="thin">
        <color rgb="FF4BA0D9"/>
      </left>
      <right/>
      <top/>
      <bottom/>
      <diagonal/>
    </border>
    <border>
      <left style="thin">
        <color rgb="FF4BA0D9"/>
      </left>
      <right/>
      <top/>
      <bottom style="thin">
        <color rgb="FF4BA0D9"/>
      </bottom>
      <diagonal/>
    </border>
    <border>
      <left/>
      <right/>
      <top/>
      <bottom style="thin">
        <color rgb="FF4BA0D9"/>
      </bottom>
      <diagonal/>
    </border>
    <border>
      <left/>
      <right style="thin">
        <color rgb="FF4BA0D9"/>
      </right>
      <top/>
      <bottom style="thin">
        <color rgb="FF4BA0D9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2" fillId="3" borderId="0" xfId="0" applyFont="1" applyFill="1" applyBorder="1" applyProtection="1"/>
    <xf numFmtId="0" fontId="3" fillId="3" borderId="0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left" vertical="top"/>
    </xf>
    <xf numFmtId="0" fontId="4" fillId="2" borderId="0" xfId="0" applyFont="1" applyFill="1" applyBorder="1" applyProtection="1"/>
    <xf numFmtId="0" fontId="0" fillId="0" borderId="0" xfId="0" applyProtection="1"/>
    <xf numFmtId="0" fontId="4" fillId="2" borderId="4" xfId="0" applyFont="1" applyFill="1" applyBorder="1" applyProtection="1"/>
    <xf numFmtId="0" fontId="0" fillId="0" borderId="4" xfId="0" applyBorder="1" applyProtection="1"/>
    <xf numFmtId="0" fontId="2" fillId="3" borderId="4" xfId="0" applyFont="1" applyFill="1" applyBorder="1" applyProtection="1"/>
    <xf numFmtId="0" fontId="2" fillId="3" borderId="6" xfId="0" applyFont="1" applyFill="1" applyBorder="1" applyProtection="1"/>
    <xf numFmtId="0" fontId="2" fillId="3" borderId="7" xfId="0" applyFont="1" applyFill="1" applyBorder="1" applyProtection="1"/>
    <xf numFmtId="0" fontId="2" fillId="3" borderId="8" xfId="0" applyFont="1" applyFill="1" applyBorder="1" applyProtection="1"/>
    <xf numFmtId="0" fontId="2" fillId="3" borderId="9" xfId="0" applyFont="1" applyFill="1" applyBorder="1" applyProtection="1"/>
    <xf numFmtId="0" fontId="4" fillId="2" borderId="9" xfId="0" applyFont="1" applyFill="1" applyBorder="1" applyProtection="1"/>
    <xf numFmtId="0" fontId="4" fillId="2" borderId="10" xfId="0" applyFont="1" applyFill="1" applyBorder="1" applyProtection="1"/>
    <xf numFmtId="0" fontId="6" fillId="2" borderId="0" xfId="0" applyFont="1" applyFill="1" applyBorder="1" applyProtection="1"/>
    <xf numFmtId="0" fontId="6" fillId="2" borderId="4" xfId="0" applyFont="1" applyFill="1" applyBorder="1" applyProtection="1"/>
    <xf numFmtId="0" fontId="6" fillId="2" borderId="0" xfId="0" applyFont="1" applyFill="1" applyBorder="1" applyAlignment="1" applyProtection="1">
      <alignment horizontal="right"/>
    </xf>
    <xf numFmtId="0" fontId="6" fillId="2" borderId="0" xfId="0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left"/>
    </xf>
    <xf numFmtId="7" fontId="7" fillId="4" borderId="1" xfId="1" applyNumberFormat="1" applyFont="1" applyFill="1" applyBorder="1" applyAlignment="1" applyProtection="1">
      <alignment horizontal="left" vertical="center"/>
      <protection locked="0"/>
    </xf>
    <xf numFmtId="44" fontId="6" fillId="2" borderId="0" xfId="1" applyFont="1" applyFill="1" applyBorder="1" applyProtection="1"/>
    <xf numFmtId="2" fontId="7" fillId="4" borderId="1" xfId="0" applyNumberFormat="1" applyFont="1" applyFill="1" applyBorder="1" applyAlignment="1" applyProtection="1">
      <alignment horizontal="left" vertical="center"/>
      <protection locked="0"/>
    </xf>
    <xf numFmtId="2" fontId="6" fillId="2" borderId="0" xfId="0" applyNumberFormat="1" applyFont="1" applyFill="1" applyBorder="1" applyProtection="1"/>
    <xf numFmtId="164" fontId="7" fillId="4" borderId="1" xfId="0" applyNumberFormat="1" applyFont="1" applyFill="1" applyBorder="1" applyAlignment="1" applyProtection="1">
      <alignment horizontal="left" vertical="center"/>
      <protection locked="0"/>
    </xf>
    <xf numFmtId="164" fontId="6" fillId="2" borderId="0" xfId="0" applyNumberFormat="1" applyFont="1" applyFill="1" applyBorder="1" applyProtection="1"/>
    <xf numFmtId="165" fontId="8" fillId="2" borderId="0" xfId="1" applyNumberFormat="1" applyFont="1" applyFill="1" applyBorder="1" applyProtection="1"/>
    <xf numFmtId="0" fontId="6" fillId="2" borderId="0" xfId="0" applyFont="1" applyFill="1" applyBorder="1" applyAlignment="1" applyProtection="1">
      <alignment horizontal="left" wrapText="1"/>
    </xf>
    <xf numFmtId="1" fontId="8" fillId="2" borderId="0" xfId="0" applyNumberFormat="1" applyFont="1" applyFill="1" applyBorder="1" applyProtection="1"/>
    <xf numFmtId="1" fontId="8" fillId="2" borderId="0" xfId="0" applyNumberFormat="1" applyFont="1" applyFill="1" applyBorder="1" applyAlignment="1" applyProtection="1">
      <alignment wrapText="1"/>
    </xf>
    <xf numFmtId="0" fontId="6" fillId="2" borderId="0" xfId="0" applyFont="1" applyFill="1" applyBorder="1" applyAlignment="1" applyProtection="1">
      <alignment wrapText="1"/>
    </xf>
    <xf numFmtId="1" fontId="6" fillId="2" borderId="0" xfId="0" applyNumberFormat="1" applyFont="1" applyFill="1" applyBorder="1" applyAlignment="1" applyProtection="1">
      <alignment wrapText="1"/>
    </xf>
    <xf numFmtId="0" fontId="8" fillId="2" borderId="0" xfId="0" applyFont="1" applyFill="1" applyBorder="1" applyAlignment="1" applyProtection="1"/>
    <xf numFmtId="0" fontId="6" fillId="2" borderId="5" xfId="0" applyFont="1" applyFill="1" applyBorder="1" applyProtection="1"/>
    <xf numFmtId="164" fontId="8" fillId="2" borderId="0" xfId="0" applyNumberFormat="1" applyFont="1" applyFill="1" applyBorder="1" applyAlignment="1" applyProtection="1"/>
    <xf numFmtId="0" fontId="6" fillId="2" borderId="0" xfId="0" applyFont="1" applyFill="1" applyBorder="1" applyAlignment="1" applyProtection="1">
      <alignment horizontal="left" indent="1"/>
    </xf>
    <xf numFmtId="0" fontId="6" fillId="2" borderId="3" xfId="0" applyFont="1" applyFill="1" applyBorder="1" applyProtection="1"/>
    <xf numFmtId="164" fontId="8" fillId="2" borderId="0" xfId="0" applyNumberFormat="1" applyFont="1" applyFill="1" applyBorder="1" applyProtection="1"/>
    <xf numFmtId="0" fontId="6" fillId="2" borderId="2" xfId="0" applyFont="1" applyFill="1" applyBorder="1" applyAlignment="1" applyProtection="1">
      <alignment horizontal="right"/>
    </xf>
    <xf numFmtId="0" fontId="6" fillId="2" borderId="2" xfId="0" applyFont="1" applyFill="1" applyBorder="1" applyAlignment="1" applyProtection="1">
      <alignment horizontal="left"/>
    </xf>
    <xf numFmtId="164" fontId="8" fillId="2" borderId="2" xfId="1" applyNumberFormat="1" applyFont="1" applyFill="1" applyBorder="1" applyProtection="1"/>
    <xf numFmtId="44" fontId="6" fillId="2" borderId="2" xfId="0" applyNumberFormat="1" applyFont="1" applyFill="1" applyBorder="1" applyAlignment="1" applyProtection="1">
      <alignment horizontal="left" indent="1"/>
    </xf>
    <xf numFmtId="164" fontId="8" fillId="2" borderId="2" xfId="0" applyNumberFormat="1" applyFont="1" applyFill="1" applyBorder="1" applyProtection="1"/>
    <xf numFmtId="0" fontId="6" fillId="2" borderId="2" xfId="0" applyFont="1" applyFill="1" applyBorder="1" applyAlignment="1" applyProtection="1">
      <alignment horizontal="left" indent="1"/>
    </xf>
    <xf numFmtId="164" fontId="8" fillId="2" borderId="0" xfId="1" applyNumberFormat="1" applyFont="1" applyFill="1" applyBorder="1" applyProtection="1"/>
    <xf numFmtId="44" fontId="6" fillId="2" borderId="0" xfId="0" applyNumberFormat="1" applyFont="1" applyFill="1" applyBorder="1" applyAlignment="1" applyProtection="1">
      <alignment horizontal="left" indent="1"/>
    </xf>
    <xf numFmtId="164" fontId="6" fillId="2" borderId="0" xfId="0" applyNumberFormat="1" applyFont="1" applyFill="1" applyBorder="1" applyAlignment="1" applyProtection="1">
      <alignment horizontal="left" indent="1"/>
    </xf>
    <xf numFmtId="164" fontId="11" fillId="2" borderId="0" xfId="0" applyNumberFormat="1" applyFont="1" applyFill="1" applyBorder="1" applyProtection="1"/>
    <xf numFmtId="0" fontId="6" fillId="2" borderId="11" xfId="0" applyFont="1" applyFill="1" applyBorder="1" applyProtection="1"/>
    <xf numFmtId="0" fontId="6" fillId="2" borderId="12" xfId="0" applyFont="1" applyFill="1" applyBorder="1" applyProtection="1"/>
    <xf numFmtId="0" fontId="0" fillId="0" borderId="0" xfId="0" applyProtection="1">
      <protection locked="0" hidden="1"/>
    </xf>
    <xf numFmtId="1" fontId="7" fillId="4" borderId="1" xfId="0" applyNumberFormat="1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 applyProtection="1">
      <alignment horizontal="right"/>
    </xf>
    <xf numFmtId="0" fontId="14" fillId="2" borderId="2" xfId="0" applyFont="1" applyFill="1" applyBorder="1" applyAlignment="1" applyProtection="1">
      <alignment horizontal="left" indent="1"/>
    </xf>
    <xf numFmtId="0" fontId="3" fillId="3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right"/>
    </xf>
    <xf numFmtId="0" fontId="6" fillId="2" borderId="0" xfId="0" applyFont="1" applyFill="1" applyBorder="1" applyAlignment="1" applyProtection="1">
      <alignment horizontal="right" indent="1"/>
    </xf>
    <xf numFmtId="0" fontId="10" fillId="2" borderId="2" xfId="0" applyFont="1" applyFill="1" applyBorder="1" applyAlignment="1" applyProtection="1">
      <alignment horizontal="center"/>
    </xf>
    <xf numFmtId="0" fontId="12" fillId="2" borderId="11" xfId="0" applyFont="1" applyFill="1" applyBorder="1" applyAlignment="1" applyProtection="1">
      <alignment horizontal="right"/>
    </xf>
    <xf numFmtId="49" fontId="7" fillId="4" borderId="1" xfId="0" applyNumberFormat="1" applyFont="1" applyFill="1" applyBorder="1" applyAlignment="1" applyProtection="1">
      <alignment horizontal="left" vertical="center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74B5E2"/>
      <color rgb="FFA9D1ED"/>
      <color rgb="FF4BA0D9"/>
      <color rgb="FF2E5D7F"/>
      <color rgb="FFEFE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K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13</xdr:row>
          <xdr:rowOff>99060</xdr:rowOff>
        </xdr:from>
        <xdr:to>
          <xdr:col>4</xdr:col>
          <xdr:colOff>411480</xdr:colOff>
          <xdr:row>15</xdr:row>
          <xdr:rowOff>83820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7</xdr:col>
      <xdr:colOff>66985</xdr:colOff>
      <xdr:row>0</xdr:row>
      <xdr:rowOff>139211</xdr:rowOff>
    </xdr:from>
    <xdr:to>
      <xdr:col>8</xdr:col>
      <xdr:colOff>1265328</xdr:colOff>
      <xdr:row>2</xdr:row>
      <xdr:rowOff>94334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3960" y="139211"/>
          <a:ext cx="1966969" cy="3456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XFC44"/>
  <sheetViews>
    <sheetView showGridLines="0" showRowColHeaders="0" tabSelected="1" showWhiteSpace="0" topLeftCell="A4" zoomScale="115" zoomScaleNormal="115" workbookViewId="0">
      <selection activeCell="E5" sqref="E5:F5"/>
    </sheetView>
  </sheetViews>
  <sheetFormatPr baseColWidth="10" defaultColWidth="0" defaultRowHeight="15" customHeight="1" zeroHeight="1" x14ac:dyDescent="0.3"/>
  <cols>
    <col min="1" max="1" width="2.88671875" style="5" customWidth="1"/>
    <col min="2" max="2" width="6.44140625" style="5" customWidth="1"/>
    <col min="3" max="3" width="43.88671875" style="5" bestFit="1" customWidth="1"/>
    <col min="4" max="4" width="1.6640625" style="5" customWidth="1"/>
    <col min="5" max="5" width="12.6640625" style="5" bestFit="1" customWidth="1"/>
    <col min="6" max="6" width="23.33203125" style="5" customWidth="1"/>
    <col min="7" max="7" width="3.109375" style="5" customWidth="1"/>
    <col min="8" max="8" width="11.5546875" style="5" bestFit="1" customWidth="1"/>
    <col min="9" max="9" width="27.44140625" style="5" bestFit="1" customWidth="1"/>
    <col min="10" max="10" width="3" style="7" customWidth="1"/>
    <col min="11" max="16383" width="11.44140625" style="5" hidden="1"/>
    <col min="16384" max="16384" width="0.109375" style="5" hidden="1"/>
  </cols>
  <sheetData>
    <row r="1" spans="1:11" ht="14.4" x14ac:dyDescent="0.3">
      <c r="A1" s="9"/>
      <c r="B1" s="10"/>
      <c r="C1" s="10"/>
      <c r="D1" s="10"/>
      <c r="E1" s="10"/>
      <c r="F1" s="10"/>
      <c r="G1" s="10"/>
      <c r="H1" s="10"/>
      <c r="I1" s="10"/>
      <c r="J1" s="11"/>
      <c r="K1" s="51" t="b">
        <v>0</v>
      </c>
    </row>
    <row r="2" spans="1:11" ht="15.75" customHeight="1" x14ac:dyDescent="0.3">
      <c r="A2" s="12"/>
      <c r="B2" s="55" t="s">
        <v>5</v>
      </c>
      <c r="C2" s="55"/>
      <c r="D2" s="1"/>
      <c r="E2" s="1"/>
      <c r="F2" s="1"/>
      <c r="G2" s="1"/>
      <c r="H2" s="1"/>
      <c r="I2" s="1"/>
      <c r="J2" s="8"/>
    </row>
    <row r="3" spans="1:11" ht="15" customHeight="1" x14ac:dyDescent="0.3">
      <c r="A3" s="12"/>
      <c r="B3" s="2"/>
      <c r="C3" s="2"/>
      <c r="D3" s="1"/>
      <c r="E3" s="1"/>
      <c r="F3" s="1"/>
      <c r="G3" s="1"/>
      <c r="H3" s="1"/>
      <c r="I3" s="1"/>
      <c r="J3" s="8"/>
    </row>
    <row r="4" spans="1:11" ht="15" customHeight="1" x14ac:dyDescent="0.3">
      <c r="A4" s="13"/>
      <c r="B4" s="3"/>
      <c r="C4" s="3"/>
      <c r="D4" s="4"/>
      <c r="E4" s="4"/>
      <c r="F4" s="4"/>
      <c r="G4" s="4"/>
      <c r="H4" s="4"/>
      <c r="I4" s="4"/>
      <c r="J4" s="6"/>
    </row>
    <row r="5" spans="1:11" ht="15.75" customHeight="1" x14ac:dyDescent="0.3">
      <c r="A5" s="13"/>
      <c r="B5" s="56" t="s">
        <v>8</v>
      </c>
      <c r="C5" s="56"/>
      <c r="D5" s="15"/>
      <c r="E5" s="60"/>
      <c r="F5" s="60"/>
      <c r="G5" s="15"/>
      <c r="H5" s="15"/>
      <c r="I5" s="15"/>
      <c r="J5" s="16"/>
    </row>
    <row r="6" spans="1:11" ht="9" customHeight="1" x14ac:dyDescent="0.3">
      <c r="A6" s="13"/>
      <c r="B6" s="17"/>
      <c r="C6" s="17"/>
      <c r="D6" s="15"/>
      <c r="E6" s="18"/>
      <c r="F6" s="18"/>
      <c r="G6" s="15"/>
      <c r="H6" s="15"/>
      <c r="I6" s="15"/>
      <c r="J6" s="16"/>
    </row>
    <row r="7" spans="1:11" ht="14.4" x14ac:dyDescent="0.3">
      <c r="A7" s="13"/>
      <c r="B7" s="56" t="s">
        <v>7</v>
      </c>
      <c r="C7" s="56"/>
      <c r="D7" s="15"/>
      <c r="E7" s="60"/>
      <c r="F7" s="60"/>
      <c r="G7" s="15"/>
      <c r="H7" s="15"/>
      <c r="I7" s="15"/>
      <c r="J7" s="16"/>
    </row>
    <row r="8" spans="1:11" ht="9" customHeight="1" x14ac:dyDescent="0.3">
      <c r="A8" s="13"/>
      <c r="B8" s="15"/>
      <c r="C8" s="19"/>
      <c r="D8" s="19"/>
      <c r="E8" s="19"/>
      <c r="F8" s="19"/>
      <c r="G8" s="15"/>
      <c r="H8" s="15"/>
      <c r="I8" s="15"/>
      <c r="J8" s="16"/>
    </row>
    <row r="9" spans="1:11" ht="14.4" x14ac:dyDescent="0.3">
      <c r="A9" s="13"/>
      <c r="B9" s="56" t="s">
        <v>4</v>
      </c>
      <c r="C9" s="56"/>
      <c r="D9" s="20"/>
      <c r="E9" s="21"/>
      <c r="F9" s="15"/>
      <c r="G9" s="15"/>
      <c r="H9" s="15"/>
      <c r="I9" s="15"/>
      <c r="J9" s="16"/>
    </row>
    <row r="10" spans="1:11" ht="9" customHeight="1" x14ac:dyDescent="0.3">
      <c r="A10" s="13"/>
      <c r="B10" s="15"/>
      <c r="C10" s="20"/>
      <c r="D10" s="20"/>
      <c r="E10" s="22"/>
      <c r="F10" s="15"/>
      <c r="G10" s="15"/>
      <c r="H10" s="15"/>
      <c r="I10" s="15"/>
      <c r="J10" s="16"/>
    </row>
    <row r="11" spans="1:11" ht="14.4" x14ac:dyDescent="0.3">
      <c r="A11" s="13"/>
      <c r="B11" s="56" t="s">
        <v>6</v>
      </c>
      <c r="C11" s="56"/>
      <c r="D11" s="20"/>
      <c r="E11" s="23"/>
      <c r="F11" s="15"/>
      <c r="G11" s="15"/>
      <c r="H11" s="15"/>
      <c r="I11" s="15"/>
      <c r="J11" s="16"/>
    </row>
    <row r="12" spans="1:11" ht="9" customHeight="1" x14ac:dyDescent="0.3">
      <c r="A12" s="13"/>
      <c r="B12" s="15"/>
      <c r="C12" s="17"/>
      <c r="D12" s="20"/>
      <c r="E12" s="24"/>
      <c r="F12" s="15"/>
      <c r="G12" s="15"/>
      <c r="H12" s="15"/>
      <c r="I12" s="15"/>
      <c r="J12" s="16"/>
    </row>
    <row r="13" spans="1:11" ht="14.4" x14ac:dyDescent="0.3">
      <c r="A13" s="13"/>
      <c r="B13" s="57" t="s">
        <v>12</v>
      </c>
      <c r="C13" s="57"/>
      <c r="D13" s="20"/>
      <c r="E13" s="25"/>
      <c r="F13" s="15"/>
      <c r="G13" s="15"/>
      <c r="H13" s="15"/>
      <c r="I13" s="15"/>
      <c r="J13" s="16"/>
    </row>
    <row r="14" spans="1:11" ht="9" customHeight="1" x14ac:dyDescent="0.3">
      <c r="A14" s="13"/>
      <c r="B14" s="15"/>
      <c r="C14" s="20"/>
      <c r="D14" s="20"/>
      <c r="E14" s="26"/>
      <c r="F14" s="15"/>
      <c r="G14" s="15"/>
      <c r="H14" s="15"/>
      <c r="I14" s="15"/>
      <c r="J14" s="16"/>
    </row>
    <row r="15" spans="1:11" ht="14.4" x14ac:dyDescent="0.3">
      <c r="A15" s="13"/>
      <c r="B15" s="56" t="s">
        <v>13</v>
      </c>
      <c r="C15" s="56"/>
      <c r="D15" s="20"/>
      <c r="E15" s="26"/>
      <c r="F15" s="15"/>
      <c r="G15" s="15"/>
      <c r="H15" s="15"/>
      <c r="I15" s="15"/>
      <c r="J15" s="16"/>
    </row>
    <row r="16" spans="1:11" ht="9" customHeight="1" x14ac:dyDescent="0.3">
      <c r="A16" s="13"/>
      <c r="B16" s="15"/>
      <c r="C16" s="20"/>
      <c r="D16" s="20"/>
      <c r="E16" s="26"/>
      <c r="F16" s="15"/>
      <c r="G16" s="15"/>
      <c r="H16" s="15"/>
      <c r="I16" s="15"/>
      <c r="J16" s="16"/>
    </row>
    <row r="17" spans="1:10" ht="14.4" x14ac:dyDescent="0.3">
      <c r="A17" s="13"/>
      <c r="B17" s="56" t="s">
        <v>15</v>
      </c>
      <c r="C17" s="56"/>
      <c r="D17" s="20"/>
      <c r="E17" s="52"/>
      <c r="F17" s="15"/>
      <c r="G17" s="15"/>
      <c r="H17" s="15"/>
      <c r="I17" s="15"/>
      <c r="J17" s="16"/>
    </row>
    <row r="18" spans="1:10" ht="9" customHeight="1" x14ac:dyDescent="0.3">
      <c r="A18" s="13"/>
      <c r="B18" s="15"/>
      <c r="C18" s="17"/>
      <c r="D18" s="20"/>
      <c r="E18" s="24"/>
      <c r="F18" s="15"/>
      <c r="G18" s="15"/>
      <c r="H18" s="15"/>
      <c r="I18" s="15"/>
      <c r="J18" s="16"/>
    </row>
    <row r="19" spans="1:10" ht="14.4" x14ac:dyDescent="0.3">
      <c r="A19" s="13"/>
      <c r="B19" s="15"/>
      <c r="C19" s="17" t="s">
        <v>10</v>
      </c>
      <c r="D19" s="20"/>
      <c r="E19" s="27">
        <f xml:space="preserve"> ROUNDDOWN(E9,-2)</f>
        <v>0</v>
      </c>
      <c r="F19" s="15"/>
      <c r="G19" s="15"/>
      <c r="H19" s="15"/>
      <c r="I19" s="15"/>
      <c r="J19" s="16"/>
    </row>
    <row r="20" spans="1:10" ht="14.4" x14ac:dyDescent="0.3">
      <c r="A20" s="13"/>
      <c r="B20" s="15"/>
      <c r="C20" s="17" t="s">
        <v>11</v>
      </c>
      <c r="D20" s="28"/>
      <c r="E20" s="29">
        <f xml:space="preserve"> ROUNDDOWN(E11,0)</f>
        <v>0</v>
      </c>
      <c r="F20" s="15"/>
      <c r="G20" s="15"/>
      <c r="H20" s="15"/>
      <c r="I20" s="15"/>
      <c r="J20" s="16"/>
    </row>
    <row r="21" spans="1:10" ht="14.4" x14ac:dyDescent="0.3">
      <c r="A21" s="13"/>
      <c r="B21" s="15"/>
      <c r="C21" s="17" t="s">
        <v>14</v>
      </c>
      <c r="D21" s="20"/>
      <c r="E21" s="30">
        <f xml:space="preserve"> ROUNDUP(E17,0)</f>
        <v>0</v>
      </c>
      <c r="F21" s="31"/>
      <c r="G21" s="15"/>
      <c r="H21" s="15"/>
      <c r="I21" s="15"/>
      <c r="J21" s="16"/>
    </row>
    <row r="22" spans="1:10" ht="9" customHeight="1" x14ac:dyDescent="0.3">
      <c r="A22" s="13"/>
      <c r="B22" s="15"/>
      <c r="C22" s="20"/>
      <c r="D22" s="20"/>
      <c r="E22" s="32"/>
      <c r="F22" s="31"/>
      <c r="G22" s="15"/>
      <c r="H22" s="15"/>
      <c r="I22" s="15"/>
      <c r="J22" s="16"/>
    </row>
    <row r="23" spans="1:10" ht="14.4" x14ac:dyDescent="0.3">
      <c r="A23" s="13"/>
      <c r="B23" s="15"/>
      <c r="C23" s="33"/>
      <c r="D23" s="33"/>
      <c r="E23" s="58" t="s">
        <v>1</v>
      </c>
      <c r="F23" s="58"/>
      <c r="G23" s="34"/>
      <c r="H23" s="58" t="s">
        <v>0</v>
      </c>
      <c r="I23" s="58"/>
      <c r="J23" s="16"/>
    </row>
    <row r="24" spans="1:10" ht="14.4" x14ac:dyDescent="0.3">
      <c r="A24" s="13"/>
      <c r="B24" s="15"/>
      <c r="C24" s="17" t="s">
        <v>2</v>
      </c>
      <c r="D24" s="20"/>
      <c r="E24" s="35">
        <f>E19*0.01</f>
        <v>0</v>
      </c>
      <c r="F24" s="36" t="str">
        <f>CONCATENATE(" 1% von ",TEXT(E19,"#.##0 €"))</f>
        <v xml:space="preserve"> 1% von 0 €</v>
      </c>
      <c r="G24" s="37"/>
      <c r="H24" s="38">
        <f>E19*0.01</f>
        <v>0</v>
      </c>
      <c r="I24" s="36" t="str">
        <f>CONCATENATE("1% von ",TEXT(E19,"#.##0 €"))</f>
        <v>1% von 0 €</v>
      </c>
      <c r="J24" s="16"/>
    </row>
    <row r="25" spans="1:10" ht="14.4" x14ac:dyDescent="0.3">
      <c r="A25" s="13"/>
      <c r="B25" s="15"/>
      <c r="C25" s="39" t="str">
        <f>"+ Pauschaler Zuschlag für die Fahrten zur Arbeitstätte"</f>
        <v>+ Pauschaler Zuschlag für die Fahrten zur Arbeitstätte</v>
      </c>
      <c r="D25" s="40"/>
      <c r="E25" s="41">
        <f>E19*0.03%*E20</f>
        <v>0</v>
      </c>
      <c r="F25" s="42" t="str">
        <f>CONCATENATE(TEXT(E19,"#.##0 €")," x 0,03% x ",E20," KM")</f>
        <v>0 € x 0,03% x 0 KM</v>
      </c>
      <c r="G25" s="34"/>
      <c r="H25" s="43">
        <f>E19*0.002%*E20*E21</f>
        <v>0</v>
      </c>
      <c r="I25" s="44" t="str">
        <f>CONCATENATE(TEXT(E19,"#.##0 €")," x 0,002% x ",E20," KM x ", E21)</f>
        <v>0 € x 0,002% x 0 KM x 0</v>
      </c>
      <c r="J25" s="16"/>
    </row>
    <row r="26" spans="1:10" ht="9" customHeight="1" x14ac:dyDescent="0.3">
      <c r="A26" s="13"/>
      <c r="B26" s="15"/>
      <c r="C26" s="17"/>
      <c r="D26" s="20"/>
      <c r="E26" s="45"/>
      <c r="F26" s="46"/>
      <c r="G26" s="37"/>
      <c r="H26" s="38"/>
      <c r="I26" s="36"/>
      <c r="J26" s="16"/>
    </row>
    <row r="27" spans="1:10" ht="14.4" x14ac:dyDescent="0.3">
      <c r="A27" s="13"/>
      <c r="B27" s="15"/>
      <c r="C27" s="17" t="str">
        <f>"= Monatlicher geldwerter Vorteil"</f>
        <v>= Monatlicher geldwerter Vorteil</v>
      </c>
      <c r="D27" s="20"/>
      <c r="E27" s="38">
        <f>SUM(E24:E25)</f>
        <v>0</v>
      </c>
      <c r="F27" s="46" t="str">
        <f>CONCATENATE(TEXT(E24,"#.##0,00 €")," + ",TEXT(E25,"#.##0,00 €"))</f>
        <v>0,00 € + 0,00 €</v>
      </c>
      <c r="G27" s="37"/>
      <c r="H27" s="45">
        <f>SUM(H24:H25)</f>
        <v>0</v>
      </c>
      <c r="I27" s="36" t="str">
        <f>CONCATENATE(TEXT(H24,"#.##0,00 €")," + ",TEXT(H25,"#.##0,00 €"))</f>
        <v>0,00 € + 0,00 €</v>
      </c>
      <c r="J27" s="16"/>
    </row>
    <row r="28" spans="1:10" ht="9" customHeight="1" x14ac:dyDescent="0.3">
      <c r="A28" s="13"/>
      <c r="B28" s="15"/>
      <c r="C28" s="17"/>
      <c r="D28" s="20"/>
      <c r="E28" s="38"/>
      <c r="F28" s="46"/>
      <c r="G28" s="37"/>
      <c r="H28" s="45"/>
      <c r="I28" s="36"/>
      <c r="J28" s="16"/>
    </row>
    <row r="29" spans="1:10" ht="14.4" x14ac:dyDescent="0.3">
      <c r="A29" s="13"/>
      <c r="B29" s="15"/>
      <c r="C29" s="17" t="str">
        <f>"- Private Kostenbeteiligung des Arbeitnehmers"</f>
        <v>- Private Kostenbeteiligung des Arbeitnehmers</v>
      </c>
      <c r="D29" s="20"/>
      <c r="E29" s="38">
        <f>E13</f>
        <v>0</v>
      </c>
      <c r="F29" s="47" t="s">
        <v>16</v>
      </c>
      <c r="G29" s="37"/>
      <c r="H29" s="38">
        <f>E13</f>
        <v>0</v>
      </c>
      <c r="I29" s="47" t="s">
        <v>3</v>
      </c>
      <c r="J29" s="16"/>
    </row>
    <row r="30" spans="1:10" ht="14.4" x14ac:dyDescent="0.3">
      <c r="A30" s="13"/>
      <c r="B30" s="15"/>
      <c r="C30" s="39" t="str">
        <f>"- Pauschalversteuerte Beteiligung des Arbeitgebers"</f>
        <v>- Pauschalversteuerte Beteiligung des Arbeitgebers</v>
      </c>
      <c r="D30" s="40"/>
      <c r="E30" s="43">
        <f>IF(K1=TRUE, IF(E20 &lt;= 20, (15*0.3*E20),(15*(0.38 * (E20-20) + 0.3*20))),0)</f>
        <v>0</v>
      </c>
      <c r="F30" s="54" t="str">
        <f>IF(E20 &lt;= 20, CONCATENATE(" 15 Tage x 0,30 € x ",E20," KM"), CONCATENATE(" 15 Tage * (0,30 € x 20 KM + 0,38 € x ", (E20-20)," KM)"))</f>
        <v xml:space="preserve"> 15 Tage x 0,30 € x 0 KM</v>
      </c>
      <c r="G30" s="34"/>
      <c r="H30" s="41">
        <f>IF(K1=TRUE,(E21*0.3*E20),0)</f>
        <v>0</v>
      </c>
      <c r="I30" s="44" t="str">
        <f>CONCATENATE(E21, " Tage x 0,30 € x ",E20," KM")</f>
        <v>0 Tage x 0,30 € x 0 KM</v>
      </c>
      <c r="J30" s="16"/>
    </row>
    <row r="31" spans="1:10" ht="9" customHeight="1" x14ac:dyDescent="0.3">
      <c r="A31" s="13"/>
      <c r="B31" s="15"/>
      <c r="C31" s="17"/>
      <c r="D31" s="20"/>
      <c r="E31" s="38"/>
      <c r="F31" s="36"/>
      <c r="G31" s="37"/>
      <c r="H31" s="45"/>
      <c r="I31" s="36"/>
      <c r="J31" s="16"/>
    </row>
    <row r="32" spans="1:10" ht="14.4" x14ac:dyDescent="0.3">
      <c r="A32" s="13"/>
      <c r="B32" s="15"/>
      <c r="C32" s="17" t="str">
        <f>"= Zu versteuernder geldwerter Vorteil pro Monat"</f>
        <v>= Zu versteuernder geldwerter Vorteil pro Monat</v>
      </c>
      <c r="D32" s="20"/>
      <c r="E32" s="48">
        <f>E27-E29-E30</f>
        <v>0</v>
      </c>
      <c r="F32" s="46" t="str">
        <f>CONCATENATE(TEXT(E27,"#.##0,00 €")," - ", TEXT(E29,"#.##0,00 €")," - ", TEXT(E30,"#.##0,00 €"))</f>
        <v>0,00 € - 0,00 € - 0,00 €</v>
      </c>
      <c r="G32" s="37"/>
      <c r="H32" s="48">
        <f>H27-H29-H30</f>
        <v>0</v>
      </c>
      <c r="I32" s="36" t="str">
        <f>CONCATENATE(TEXT(H27,"#.##0,00 €")," - ", TEXT(H29,"#.##0,00 €")," - ", TEXT(E30,"#.##0,00 €"))</f>
        <v>0,00 € - 0,00 € - 0,00 €</v>
      </c>
      <c r="J32" s="16"/>
    </row>
    <row r="33" spans="1:10" ht="14.4" x14ac:dyDescent="0.3">
      <c r="A33" s="13"/>
      <c r="B33" s="15"/>
      <c r="C33" s="53"/>
      <c r="D33" s="20"/>
      <c r="E33" s="48"/>
      <c r="F33" s="46"/>
      <c r="G33" s="15"/>
      <c r="H33" s="48"/>
      <c r="I33" s="36"/>
      <c r="J33" s="16"/>
    </row>
    <row r="34" spans="1:10" ht="14.4" x14ac:dyDescent="0.3">
      <c r="A34" s="13"/>
      <c r="B34" s="15"/>
      <c r="C34" s="53" t="s">
        <v>17</v>
      </c>
      <c r="D34" s="20"/>
      <c r="E34" s="38">
        <f>E24-E29</f>
        <v>0</v>
      </c>
      <c r="F34" s="46"/>
      <c r="G34" s="15"/>
      <c r="H34" s="38">
        <f>H24-H29</f>
        <v>0</v>
      </c>
      <c r="I34" s="36"/>
      <c r="J34" s="16"/>
    </row>
    <row r="35" spans="1:10" ht="14.4" x14ac:dyDescent="0.3">
      <c r="A35" s="13"/>
      <c r="B35" s="15"/>
      <c r="C35" s="53" t="s">
        <v>18</v>
      </c>
      <c r="D35" s="20"/>
      <c r="E35" s="38">
        <f>E32-E34</f>
        <v>0</v>
      </c>
      <c r="F35" s="46"/>
      <c r="G35" s="15"/>
      <c r="H35" s="38">
        <f>H32-H34</f>
        <v>0</v>
      </c>
      <c r="I35" s="36"/>
      <c r="J35" s="16"/>
    </row>
    <row r="36" spans="1:10" ht="14.4" x14ac:dyDescent="0.3">
      <c r="A36" s="13"/>
      <c r="B36" s="15"/>
      <c r="C36" s="53" t="s">
        <v>19</v>
      </c>
      <c r="D36" s="20"/>
      <c r="E36" s="38">
        <f>E30</f>
        <v>0</v>
      </c>
      <c r="F36" s="46"/>
      <c r="G36" s="15"/>
      <c r="H36" s="38">
        <f>H30</f>
        <v>0</v>
      </c>
      <c r="I36" s="36"/>
      <c r="J36" s="16"/>
    </row>
    <row r="37" spans="1:10" ht="14.4" x14ac:dyDescent="0.3">
      <c r="A37" s="13"/>
      <c r="B37" s="15"/>
      <c r="C37" s="53" t="s">
        <v>20</v>
      </c>
      <c r="D37" s="20"/>
      <c r="E37" s="38">
        <f>E13</f>
        <v>0</v>
      </c>
      <c r="F37" s="46"/>
      <c r="G37" s="15"/>
      <c r="H37" s="38">
        <f>E13</f>
        <v>0</v>
      </c>
      <c r="I37" s="36"/>
      <c r="J37" s="16"/>
    </row>
    <row r="38" spans="1:10" ht="14.4" x14ac:dyDescent="0.3">
      <c r="A38" s="14"/>
      <c r="B38" s="49"/>
      <c r="C38" s="59" t="s">
        <v>9</v>
      </c>
      <c r="D38" s="59"/>
      <c r="E38" s="59"/>
      <c r="F38" s="59"/>
      <c r="G38" s="59"/>
      <c r="H38" s="59"/>
      <c r="I38" s="59"/>
      <c r="J38" s="50"/>
    </row>
    <row r="39" spans="1:10" ht="14.4" hidden="1" x14ac:dyDescent="0.3"/>
    <row r="40" spans="1:10" ht="14.4" hidden="1" x14ac:dyDescent="0.3"/>
    <row r="41" spans="1:10" ht="14.4" hidden="1" x14ac:dyDescent="0.3"/>
    <row r="42" spans="1:10" ht="14.4" hidden="1" x14ac:dyDescent="0.3"/>
    <row r="43" spans="1:10" ht="15" hidden="1" customHeight="1" x14ac:dyDescent="0.3"/>
    <row r="44" spans="1:10" ht="15" hidden="1" customHeight="1" x14ac:dyDescent="0.3"/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13">
    <mergeCell ref="C38:I38"/>
    <mergeCell ref="B5:C5"/>
    <mergeCell ref="E5:F5"/>
    <mergeCell ref="B7:C7"/>
    <mergeCell ref="E7:F7"/>
    <mergeCell ref="B9:C9"/>
    <mergeCell ref="H23:I23"/>
    <mergeCell ref="B2:C2"/>
    <mergeCell ref="B11:C11"/>
    <mergeCell ref="B13:C13"/>
    <mergeCell ref="B17:C17"/>
    <mergeCell ref="E23:F23"/>
    <mergeCell ref="B15:C15"/>
  </mergeCells>
  <pageMargins left="0.7" right="0.7" top="0.78740157499999996" bottom="0.78740157499999996" header="0.3" footer="0.3"/>
  <pageSetup paperSize="9" scale="96" orientation="landscape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locked="0" defaultSize="0" autoFill="0" autoLine="0" autoPict="0">
                <anchor moveWithCells="1">
                  <from>
                    <xdr:col>3</xdr:col>
                    <xdr:colOff>114300</xdr:colOff>
                    <xdr:row>13</xdr:row>
                    <xdr:rowOff>99060</xdr:rowOff>
                  </from>
                  <to>
                    <xdr:col>4</xdr:col>
                    <xdr:colOff>411480</xdr:colOff>
                    <xdr:row>15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Firmenwagenrechner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</dc:creator>
  <cp:lastModifiedBy>Marc Bleckmann</cp:lastModifiedBy>
  <cp:lastPrinted>2018-09-05T15:04:59Z</cp:lastPrinted>
  <dcterms:created xsi:type="dcterms:W3CDTF">2018-09-04T08:05:21Z</dcterms:created>
  <dcterms:modified xsi:type="dcterms:W3CDTF">2024-01-26T11:56:17Z</dcterms:modified>
</cp:coreProperties>
</file>